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xia-my.sharepoint.com/personal/tommi_isotalo_roxia_com/Documents/Documents/TI kaikkea/Pursiseura/2022/Tiistai/"/>
    </mc:Choice>
  </mc:AlternateContent>
  <xr:revisionPtr revIDLastSave="35" documentId="6_{21B85131-A62E-4C4F-A759-64854237E323}" xr6:coauthVersionLast="47" xr6:coauthVersionMax="47" xr10:uidLastSave="{24D00022-CE14-4D87-B1F1-E5B3FE18324C}"/>
  <bookViews>
    <workbookView xWindow="33615" yWindow="1815" windowWidth="17280" windowHeight="8970" xr2:uid="{00000000-000D-0000-FFFF-FFFF00000000}"/>
  </bookViews>
  <sheets>
    <sheet name="Tulokset" sheetId="1" r:id="rId1"/>
  </sheets>
  <definedNames>
    <definedName name="_Fill" localSheetId="0">#REF!</definedName>
    <definedName name="_Fill">#REF!</definedName>
    <definedName name="_Key1">Tulokset!$J$8</definedName>
    <definedName name="_Key2">Tulokset!$A$8</definedName>
    <definedName name="_Order1">255</definedName>
    <definedName name="_Order2">255</definedName>
    <definedName name="_Regression_Int" localSheetId="0">1</definedName>
    <definedName name="_Sort">Tulokset!$B$9:$J$10</definedName>
    <definedName name="_xlnm.Print_Area" localSheetId="0">Tulokset!$A$1:$L$19</definedName>
    <definedName name="SHARED_FORMULA_0_9_0_9_0">"""RANK([.J10];[.$J$9:.$J$23];1)"""</definedName>
    <definedName name="SHARED_FORMULA_10_9_10_9_0">"""IF([.E10]&gt;0;[.C$6]/[.I10]/24;"""""""")"""</definedName>
    <definedName name="SHARED_FORMULA_11_9_11_9_0">"""IF([.E10]&gt;0;[.$C$6]/[.J10]/24;"""""""")"""</definedName>
    <definedName name="SHARED_FORMULA_8_9_8_9_0">"""IF([.E10]&gt;"""""""";[.H10]-[.G10];"""""""")"""</definedName>
    <definedName name="SHARED_FORMULA_9_15_9_15_0">"""IF([.E16]&gt;"""""""";[.E16]*[.I16];"""""""")"""</definedName>
    <definedName name="SHARED_FORMULA_9_9_9_9_0">"""IF([.E10]&gt;"""""""";[.E10]*[.I10];"""""""")"""</definedName>
    <definedName name="Tulostusalue_MI">Tulokset!$B$1:$L$25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" l="1"/>
  <c r="K19" i="1"/>
  <c r="J19" i="1"/>
  <c r="A19" i="1" s="1"/>
  <c r="I19" i="1"/>
  <c r="L18" i="1"/>
  <c r="K18" i="1"/>
  <c r="J18" i="1"/>
  <c r="A18" i="1" s="1"/>
  <c r="I18" i="1"/>
  <c r="L17" i="1"/>
  <c r="K17" i="1"/>
  <c r="J17" i="1"/>
  <c r="A17" i="1" s="1"/>
  <c r="I17" i="1"/>
  <c r="I10" i="1"/>
  <c r="K10" i="1" s="1"/>
  <c r="I14" i="1"/>
  <c r="K14" i="1" s="1"/>
  <c r="I15" i="1"/>
  <c r="K15" i="1" s="1"/>
  <c r="I12" i="1"/>
  <c r="J12" i="1" s="1"/>
  <c r="I13" i="1"/>
  <c r="K13" i="1" s="1"/>
  <c r="I11" i="1"/>
  <c r="K11" i="1" s="1"/>
  <c r="I9" i="1"/>
  <c r="J9" i="1" s="1"/>
  <c r="J10" i="1" l="1"/>
  <c r="K9" i="1"/>
  <c r="J11" i="1"/>
  <c r="L11" i="1" s="1"/>
  <c r="K12" i="1"/>
  <c r="J15" i="1"/>
  <c r="L15" i="1" s="1"/>
  <c r="L12" i="1"/>
  <c r="L9" i="1"/>
  <c r="J13" i="1"/>
  <c r="J14" i="1"/>
  <c r="A10" i="1" l="1"/>
  <c r="L10" i="1"/>
  <c r="A9" i="1"/>
  <c r="A11" i="1"/>
  <c r="L14" i="1"/>
  <c r="A14" i="1"/>
  <c r="A12" i="1"/>
  <c r="A15" i="1"/>
  <c r="L13" i="1"/>
  <c r="A13" i="1"/>
</calcChain>
</file>

<file path=xl/sharedStrings.xml><?xml version="1.0" encoding="utf-8"?>
<sst xmlns="http://schemas.openxmlformats.org/spreadsheetml/2006/main" count="52" uniqueCount="48">
  <si>
    <t>Lappeenrannan Pursiseura ry LrPS</t>
  </si>
  <si>
    <t xml:space="preserve"> KILPAILU:</t>
  </si>
  <si>
    <t xml:space="preserve"> PVM:</t>
  </si>
  <si>
    <t xml:space="preserve"> TUULEN SUUNTA:</t>
  </si>
  <si>
    <t xml:space="preserve"> astetta</t>
  </si>
  <si>
    <t xml:space="preserve"> TUULEN NOPEUS:</t>
  </si>
  <si>
    <t xml:space="preserve"> m/s</t>
  </si>
  <si>
    <t xml:space="preserve"> MATKA:</t>
  </si>
  <si>
    <t xml:space="preserve"> mpk</t>
  </si>
  <si>
    <t xml:space="preserve"> JÄRJESTÄJÄ:</t>
  </si>
  <si>
    <t>Tommi Isotalo</t>
  </si>
  <si>
    <t>Sij.</t>
  </si>
  <si>
    <t>Nimi</t>
  </si>
  <si>
    <t>nro</t>
  </si>
  <si>
    <t>Tyyppi</t>
  </si>
  <si>
    <t>Kippari</t>
  </si>
  <si>
    <t>Lähtö</t>
  </si>
  <si>
    <t>Tulo</t>
  </si>
  <si>
    <t>Purj.aika</t>
  </si>
  <si>
    <t>Nop. kts</t>
  </si>
  <si>
    <t>Fatmai</t>
  </si>
  <si>
    <t>Botnia 6</t>
  </si>
  <si>
    <t>Fly</t>
  </si>
  <si>
    <t>Mr6</t>
  </si>
  <si>
    <t>Juha Liimatta</t>
  </si>
  <si>
    <t xml:space="preserve">Stark week race </t>
  </si>
  <si>
    <t>Normi</t>
  </si>
  <si>
    <t>nm</t>
  </si>
  <si>
    <t xml:space="preserve">Lähtö-Mertaniemi vihreä-Uk- Maali </t>
  </si>
  <si>
    <t>Lähtö-Metsä Saimaa-Mertaniemi-Uk- Maali</t>
  </si>
  <si>
    <t>Onyx</t>
  </si>
  <si>
    <t>X-99</t>
  </si>
  <si>
    <t>Matti Ahonen</t>
  </si>
  <si>
    <t>Senga</t>
  </si>
  <si>
    <t>H</t>
  </si>
  <si>
    <t>Nestori Mäntysaari</t>
  </si>
  <si>
    <t xml:space="preserve"> REITTI: 1</t>
  </si>
  <si>
    <t>Rating</t>
  </si>
  <si>
    <t>Rat nop.</t>
  </si>
  <si>
    <t>Rat-aika</t>
  </si>
  <si>
    <t>Smaug</t>
  </si>
  <si>
    <t>First 18 SE</t>
  </si>
  <si>
    <t>Ville John</t>
  </si>
  <si>
    <t>Väinö</t>
  </si>
  <si>
    <t>Hannu Viitikko</t>
  </si>
  <si>
    <t>Wilmastrada</t>
  </si>
  <si>
    <t>E-scow</t>
  </si>
  <si>
    <t>Matti Himmi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</si>
</sst>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 &quot;General"/>
    <numFmt numFmtId="165" formatCode="0.0"/>
    <numFmt numFmtId="166" formatCode="0.0000"/>
    <numFmt numFmtId="167" formatCode="[h]&quot;:&quot;mm&quot;:&quot;ss"/>
    <numFmt numFmtId="168" formatCode="hh&quot;:&quot;mm&quot;:&quot;ss&quot; &quot;"/>
    <numFmt numFmtId="169" formatCode="dd&quot;.&quot;mm&quot;.&quot;yyyy"/>
    <numFmt numFmtId="170" formatCode="0.00&quot; &quot;"/>
    <numFmt numFmtId="171" formatCode="&quot; &quot;#,##0.00&quot;    &quot;;&quot;-&quot;#,##0.00&quot;    &quot;;&quot; -&quot;#&quot;    &quot;;@&quot; &quot;"/>
    <numFmt numFmtId="172" formatCode="#,##0.00&quot; &quot;[$€-40B];[Red]&quot;-&quot;#,##0.00&quot; &quot;[$€-40B]"/>
  </numFmts>
  <fonts count="13">
    <font>
      <sz val="11"/>
      <color rgb="FF000000"/>
      <name val="Arial1"/>
    </font>
    <font>
      <sz val="11"/>
      <color rgb="FF000000"/>
      <name val="Arial1"/>
    </font>
    <font>
      <b/>
      <i/>
      <sz val="16"/>
      <color rgb="FF000000"/>
      <name val="Arial1"/>
    </font>
    <font>
      <sz val="10"/>
      <color rgb="FF000000"/>
      <name val="Helv"/>
    </font>
    <font>
      <b/>
      <i/>
      <u/>
      <sz val="11"/>
      <color rgb="FF000000"/>
      <name val="Arial1"/>
    </font>
    <font>
      <b/>
      <sz val="12"/>
      <color rgb="FF000080"/>
      <name val="Arial11"/>
    </font>
    <font>
      <sz val="12"/>
      <color rgb="FF000000"/>
      <name val="Arial11"/>
    </font>
    <font>
      <sz val="10"/>
      <color rgb="FF000000"/>
      <name val="Arial11"/>
    </font>
    <font>
      <b/>
      <sz val="10"/>
      <color rgb="FF000000"/>
      <name val="Arial11"/>
    </font>
    <font>
      <b/>
      <sz val="10"/>
      <color rgb="FF000080"/>
      <name val="Arial11"/>
    </font>
    <font>
      <sz val="10"/>
      <color rgb="FF0000FF"/>
      <name val="Arial11"/>
    </font>
    <font>
      <sz val="12"/>
      <color rgb="FFC0C0C0"/>
      <name val="Arial11"/>
    </font>
    <font>
      <sz val="10"/>
      <color rgb="FFC0C0C0"/>
      <name val="Arial11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171" fontId="1" fillId="0" borderId="0"/>
    <xf numFmtId="0" fontId="4" fillId="0" borderId="0"/>
    <xf numFmtId="172" fontId="4" fillId="0" borderId="0"/>
  </cellStyleXfs>
  <cellXfs count="65">
    <xf numFmtId="0" fontId="0" fillId="0" borderId="0" xfId="0"/>
    <xf numFmtId="164" fontId="6" fillId="0" borderId="0" xfId="3" applyFont="1" applyFill="1" applyAlignment="1" applyProtection="1"/>
    <xf numFmtId="164" fontId="7" fillId="0" borderId="0" xfId="3" applyFont="1" applyFill="1" applyAlignment="1" applyProtection="1">
      <alignment horizontal="center"/>
    </xf>
    <xf numFmtId="164" fontId="7" fillId="0" borderId="0" xfId="3" applyFont="1" applyFill="1" applyAlignment="1" applyProtection="1"/>
    <xf numFmtId="164" fontId="6" fillId="0" borderId="0" xfId="3" applyFont="1" applyFill="1" applyAlignment="1" applyProtection="1">
      <alignment horizontal="center"/>
    </xf>
    <xf numFmtId="164" fontId="8" fillId="0" borderId="1" xfId="3" applyFont="1" applyFill="1" applyBorder="1" applyAlignment="1" applyProtection="1">
      <alignment horizontal="left"/>
    </xf>
    <xf numFmtId="164" fontId="6" fillId="0" borderId="2" xfId="3" applyFont="1" applyFill="1" applyBorder="1" applyAlignment="1" applyProtection="1"/>
    <xf numFmtId="164" fontId="9" fillId="0" borderId="2" xfId="3" applyFont="1" applyFill="1" applyBorder="1" applyAlignment="1" applyProtection="1"/>
    <xf numFmtId="164" fontId="8" fillId="0" borderId="2" xfId="3" applyFont="1" applyFill="1" applyBorder="1" applyAlignment="1" applyProtection="1">
      <alignment horizontal="center"/>
    </xf>
    <xf numFmtId="164" fontId="8" fillId="0" borderId="2" xfId="3" applyFont="1" applyFill="1" applyBorder="1" applyAlignment="1" applyProtection="1"/>
    <xf numFmtId="164" fontId="8" fillId="0" borderId="3" xfId="3" applyFont="1" applyFill="1" applyBorder="1" applyAlignment="1" applyProtection="1">
      <alignment horizontal="center"/>
    </xf>
    <xf numFmtId="169" fontId="9" fillId="0" borderId="2" xfId="3" applyNumberFormat="1" applyFont="1" applyFill="1" applyBorder="1" applyAlignment="1" applyProtection="1"/>
    <xf numFmtId="164" fontId="8" fillId="0" borderId="4" xfId="3" applyFont="1" applyFill="1" applyBorder="1" applyAlignment="1" applyProtection="1"/>
    <xf numFmtId="164" fontId="9" fillId="0" borderId="5" xfId="3" applyFont="1" applyFill="1" applyBorder="1" applyAlignment="1" applyProtection="1">
      <alignment horizontal="left"/>
    </xf>
    <xf numFmtId="164" fontId="8" fillId="0" borderId="5" xfId="3" applyFont="1" applyFill="1" applyBorder="1" applyAlignment="1" applyProtection="1"/>
    <xf numFmtId="164" fontId="8" fillId="0" borderId="5" xfId="3" applyFont="1" applyFill="1" applyBorder="1" applyAlignment="1" applyProtection="1">
      <alignment horizontal="center"/>
    </xf>
    <xf numFmtId="164" fontId="8" fillId="0" borderId="4" xfId="3" applyFont="1" applyFill="1" applyBorder="1" applyAlignment="1" applyProtection="1">
      <alignment horizontal="left"/>
    </xf>
    <xf numFmtId="164" fontId="9" fillId="0" borderId="2" xfId="3" applyFont="1" applyFill="1" applyBorder="1" applyAlignment="1" applyProtection="1">
      <alignment horizontal="right"/>
    </xf>
    <xf numFmtId="164" fontId="8" fillId="0" borderId="5" xfId="3" applyFont="1" applyFill="1" applyBorder="1" applyAlignment="1" applyProtection="1">
      <alignment horizontal="left"/>
    </xf>
    <xf numFmtId="164" fontId="8" fillId="0" borderId="3" xfId="3" applyFont="1" applyFill="1" applyBorder="1" applyAlignment="1" applyProtection="1">
      <alignment horizontal="left"/>
    </xf>
    <xf numFmtId="164" fontId="8" fillId="0" borderId="6" xfId="3" applyFont="1" applyFill="1" applyBorder="1" applyAlignment="1" applyProtection="1">
      <alignment horizontal="left"/>
    </xf>
    <xf numFmtId="164" fontId="9" fillId="0" borderId="0" xfId="3" applyFont="1" applyFill="1" applyAlignment="1" applyProtection="1">
      <alignment horizontal="left"/>
    </xf>
    <xf numFmtId="164" fontId="8" fillId="0" borderId="0" xfId="3" applyFont="1" applyFill="1" applyAlignment="1" applyProtection="1">
      <alignment horizontal="center"/>
    </xf>
    <xf numFmtId="164" fontId="8" fillId="0" borderId="0" xfId="3" applyFont="1" applyFill="1" applyAlignment="1" applyProtection="1"/>
    <xf numFmtId="165" fontId="9" fillId="0" borderId="5" xfId="3" applyNumberFormat="1" applyFont="1" applyFill="1" applyBorder="1" applyAlignment="1" applyProtection="1">
      <alignment horizontal="center"/>
    </xf>
    <xf numFmtId="164" fontId="9" fillId="0" borderId="5" xfId="3" applyFont="1" applyFill="1" applyBorder="1" applyAlignment="1" applyProtection="1">
      <alignment horizontal="right"/>
    </xf>
    <xf numFmtId="164" fontId="8" fillId="0" borderId="7" xfId="3" applyFont="1" applyFill="1" applyBorder="1" applyAlignment="1" applyProtection="1"/>
    <xf numFmtId="164" fontId="8" fillId="2" borderId="3" xfId="3" applyFont="1" applyFill="1" applyBorder="1" applyAlignment="1" applyProtection="1">
      <alignment horizontal="center" vertical="center" wrapText="1"/>
    </xf>
    <xf numFmtId="164" fontId="8" fillId="2" borderId="8" xfId="3" applyFont="1" applyFill="1" applyBorder="1" applyAlignment="1" applyProtection="1">
      <alignment horizontal="center" vertical="center" wrapText="1"/>
    </xf>
    <xf numFmtId="164" fontId="6" fillId="0" borderId="0" xfId="3" applyFont="1" applyFill="1" applyAlignment="1" applyProtection="1">
      <alignment vertical="center" wrapText="1"/>
    </xf>
    <xf numFmtId="164" fontId="7" fillId="0" borderId="8" xfId="3" applyFont="1" applyFill="1" applyBorder="1" applyAlignment="1" applyProtection="1">
      <alignment horizontal="center" vertical="center"/>
    </xf>
    <xf numFmtId="164" fontId="10" fillId="0" borderId="8" xfId="3" applyFont="1" applyFill="1" applyBorder="1" applyAlignment="1" applyProtection="1">
      <alignment vertical="center"/>
    </xf>
    <xf numFmtId="164" fontId="10" fillId="0" borderId="8" xfId="3" applyFont="1" applyFill="1" applyBorder="1" applyAlignment="1" applyProtection="1">
      <alignment horizontal="center" vertical="center"/>
    </xf>
    <xf numFmtId="164" fontId="10" fillId="0" borderId="3" xfId="3" applyFont="1" applyFill="1" applyBorder="1" applyAlignment="1" applyProtection="1">
      <alignment vertical="center"/>
    </xf>
    <xf numFmtId="166" fontId="10" fillId="0" borderId="9" xfId="3" applyNumberFormat="1" applyFont="1" applyFill="1" applyBorder="1" applyAlignment="1" applyProtection="1">
      <alignment horizontal="center" vertical="center"/>
    </xf>
    <xf numFmtId="167" fontId="10" fillId="0" borderId="9" xfId="3" applyNumberFormat="1" applyFont="1" applyFill="1" applyBorder="1" applyAlignment="1" applyProtection="1">
      <alignment horizontal="center" vertical="center"/>
    </xf>
    <xf numFmtId="168" fontId="7" fillId="3" borderId="8" xfId="3" applyNumberFormat="1" applyFont="1" applyFill="1" applyBorder="1" applyAlignment="1" applyProtection="1">
      <alignment horizontal="center" vertical="center"/>
    </xf>
    <xf numFmtId="170" fontId="7" fillId="3" borderId="8" xfId="3" applyNumberFormat="1" applyFont="1" applyFill="1" applyBorder="1" applyAlignment="1" applyProtection="1">
      <alignment horizontal="center" vertical="center"/>
    </xf>
    <xf numFmtId="164" fontId="6" fillId="0" borderId="0" xfId="3" applyFont="1" applyFill="1" applyAlignment="1" applyProtection="1">
      <alignment vertical="center"/>
    </xf>
    <xf numFmtId="168" fontId="10" fillId="0" borderId="9" xfId="3" applyNumberFormat="1" applyFont="1" applyFill="1" applyBorder="1" applyAlignment="1" applyProtection="1">
      <alignment horizontal="center" vertical="center"/>
    </xf>
    <xf numFmtId="167" fontId="10" fillId="0" borderId="8" xfId="3" applyNumberFormat="1" applyFont="1" applyFill="1" applyBorder="1" applyAlignment="1" applyProtection="1">
      <alignment horizontal="center" vertical="center"/>
    </xf>
    <xf numFmtId="2" fontId="10" fillId="0" borderId="9" xfId="3" applyNumberFormat="1" applyFont="1" applyFill="1" applyBorder="1" applyAlignment="1" applyProtection="1">
      <alignment horizontal="center" vertical="center"/>
    </xf>
    <xf numFmtId="164" fontId="7" fillId="0" borderId="0" xfId="3" applyFont="1" applyFill="1" applyAlignment="1" applyProtection="1">
      <alignment vertical="center"/>
    </xf>
    <xf numFmtId="164" fontId="7" fillId="0" borderId="0" xfId="3" applyFont="1" applyFill="1" applyAlignment="1" applyProtection="1">
      <alignment horizontal="center" vertical="center"/>
    </xf>
    <xf numFmtId="2" fontId="7" fillId="0" borderId="0" xfId="3" applyNumberFormat="1" applyFont="1" applyFill="1" applyAlignment="1" applyProtection="1">
      <alignment horizontal="center" vertical="center"/>
    </xf>
    <xf numFmtId="167" fontId="7" fillId="0" borderId="0" xfId="3" applyNumberFormat="1" applyFont="1" applyFill="1" applyAlignment="1" applyProtection="1">
      <alignment horizontal="center" vertical="center"/>
    </xf>
    <xf numFmtId="168" fontId="7" fillId="0" borderId="0" xfId="3" applyNumberFormat="1" applyFont="1" applyFill="1" applyAlignment="1" applyProtection="1">
      <alignment vertical="center"/>
    </xf>
    <xf numFmtId="164" fontId="11" fillId="0" borderId="0" xfId="3" applyFont="1" applyFill="1" applyAlignment="1" applyProtection="1"/>
    <xf numFmtId="164" fontId="12" fillId="0" borderId="0" xfId="3" applyFont="1" applyFill="1" applyAlignment="1" applyProtection="1"/>
    <xf numFmtId="164" fontId="12" fillId="0" borderId="0" xfId="3" applyFont="1" applyFill="1" applyAlignment="1" applyProtection="1">
      <alignment horizontal="center"/>
    </xf>
    <xf numFmtId="2" fontId="12" fillId="0" borderId="0" xfId="3" applyNumberFormat="1" applyFont="1" applyFill="1" applyAlignment="1" applyProtection="1">
      <alignment horizontal="center" vertical="center"/>
    </xf>
    <xf numFmtId="167" fontId="12" fillId="0" borderId="0" xfId="3" applyNumberFormat="1" applyFont="1" applyFill="1" applyAlignment="1" applyProtection="1">
      <alignment horizontal="center" vertical="center"/>
    </xf>
    <xf numFmtId="168" fontId="12" fillId="0" borderId="0" xfId="3" applyNumberFormat="1" applyFont="1" applyFill="1" applyAlignment="1" applyProtection="1">
      <alignment horizontal="center" vertical="center"/>
    </xf>
    <xf numFmtId="164" fontId="12" fillId="0" borderId="0" xfId="3" applyFont="1" applyFill="1" applyAlignment="1" applyProtection="1">
      <alignment horizontal="center" vertical="center"/>
    </xf>
    <xf numFmtId="170" fontId="12" fillId="0" borderId="0" xfId="3" applyNumberFormat="1" applyFont="1" applyFill="1" applyAlignment="1" applyProtection="1">
      <alignment horizontal="center" vertical="center"/>
    </xf>
    <xf numFmtId="164" fontId="6" fillId="0" borderId="0" xfId="3" applyFont="1" applyFill="1" applyAlignment="1" applyProtection="1">
      <alignment horizontal="left"/>
    </xf>
    <xf numFmtId="164" fontId="5" fillId="0" borderId="0" xfId="3" applyFont="1" applyFill="1" applyAlignment="1" applyProtection="1">
      <alignment horizontal="left" vertical="top"/>
    </xf>
    <xf numFmtId="164" fontId="6" fillId="0" borderId="0" xfId="3" applyFont="1" applyAlignment="1">
      <alignment vertical="center"/>
    </xf>
    <xf numFmtId="164" fontId="7" fillId="0" borderId="0" xfId="3" applyFont="1" applyAlignment="1">
      <alignment vertical="center"/>
    </xf>
    <xf numFmtId="164" fontId="7" fillId="0" borderId="0" xfId="3" applyFont="1" applyAlignment="1">
      <alignment horizontal="center" vertical="center"/>
    </xf>
    <xf numFmtId="2" fontId="7" fillId="0" borderId="0" xfId="3" applyNumberFormat="1" applyFont="1" applyAlignment="1">
      <alignment horizontal="center" vertical="center"/>
    </xf>
    <xf numFmtId="2" fontId="7" fillId="0" borderId="0" xfId="3" applyNumberFormat="1" applyFont="1" applyAlignment="1">
      <alignment horizontal="left" vertical="center"/>
    </xf>
    <xf numFmtId="0" fontId="0" fillId="0" borderId="3" xfId="0" applyFill="1" applyBorder="1"/>
    <xf numFmtId="164" fontId="9" fillId="0" borderId="2" xfId="3" applyFont="1" applyFill="1" applyBorder="1" applyAlignment="1" applyProtection="1">
      <alignment horizontal="center"/>
    </xf>
    <xf numFmtId="168" fontId="10" fillId="0" borderId="8" xfId="3" applyNumberFormat="1" applyFont="1" applyFill="1" applyBorder="1" applyAlignment="1" applyProtection="1">
      <alignment horizontal="center" vertical="center"/>
    </xf>
  </cellXfs>
  <cellStyles count="7">
    <cellStyle name="Heading" xfId="1" xr:uid="{00000000-0005-0000-0000-000000000000}"/>
    <cellStyle name="Heading1" xfId="2" xr:uid="{00000000-0005-0000-0000-000001000000}"/>
    <cellStyle name="Normaali_Tiistai15.8" xfId="3" xr:uid="{00000000-0005-0000-0000-000002000000}"/>
    <cellStyle name="Normal" xfId="0" builtinId="0" customBuiltin="1"/>
    <cellStyle name="Pilkku_Työkirja1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771525</xdr:colOff>
      <xdr:row>0</xdr:row>
      <xdr:rowOff>0</xdr:rowOff>
    </xdr:from>
    <xdr:to>
      <xdr:col>11</xdr:col>
      <xdr:colOff>440056</xdr:colOff>
      <xdr:row>1</xdr:row>
      <xdr:rowOff>860710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B65953-B159-4D51-806D-E150D5E5C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0"/>
          <a:ext cx="1779271" cy="1056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9:L16" headerRowCount="0" totalsRowShown="0">
  <sortState xmlns:xlrd2="http://schemas.microsoft.com/office/spreadsheetml/2017/richdata2" ref="A9:L16">
    <sortCondition ref="A9:A16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43"/>
  <sheetViews>
    <sheetView tabSelected="1" topLeftCell="A4" workbookViewId="0">
      <selection activeCell="A9" sqref="A9:L15"/>
    </sheetView>
  </sheetViews>
  <sheetFormatPr defaultRowHeight="15"/>
  <cols>
    <col min="1" max="1" width="5" style="1" customWidth="1"/>
    <col min="2" max="2" width="17.09765625" style="1" customWidth="1"/>
    <col min="3" max="3" width="5.59765625" style="4" customWidth="1"/>
    <col min="4" max="4" width="13.3984375" style="1" customWidth="1"/>
    <col min="5" max="5" width="10.3984375" style="4" customWidth="1"/>
    <col min="6" max="6" width="16.296875" style="1" customWidth="1"/>
    <col min="7" max="7" width="9.09765625" style="4" customWidth="1"/>
    <col min="8" max="8" width="9.09765625" style="1" customWidth="1"/>
    <col min="9" max="9" width="12.5" style="1" customWidth="1"/>
    <col min="10" max="10" width="9.09765625" style="1" customWidth="1"/>
    <col min="11" max="11" width="6" style="1" customWidth="1"/>
    <col min="12" max="12" width="6.09765625" style="1" customWidth="1"/>
    <col min="13" max="13" width="8.8984375" style="1" customWidth="1"/>
    <col min="14" max="257" width="8.5" style="1" customWidth="1"/>
    <col min="258" max="1023" width="8.5" customWidth="1"/>
    <col min="1024" max="1024" width="8.796875" customWidth="1"/>
  </cols>
  <sheetData>
    <row r="1" spans="1:15">
      <c r="C1" s="2"/>
      <c r="D1" s="3"/>
      <c r="E1" s="2"/>
      <c r="F1" s="3"/>
      <c r="G1" s="2"/>
      <c r="H1" s="3"/>
      <c r="I1" s="3"/>
      <c r="J1" s="3"/>
      <c r="K1" s="3"/>
      <c r="L1" s="3"/>
      <c r="M1" s="3"/>
    </row>
    <row r="2" spans="1:15" ht="69.599999999999994" customHeight="1">
      <c r="A2" s="56" t="s">
        <v>0</v>
      </c>
    </row>
    <row r="3" spans="1:15" ht="18.75" customHeight="1">
      <c r="A3" s="5" t="s">
        <v>1</v>
      </c>
      <c r="B3" s="6"/>
      <c r="C3" s="7" t="s">
        <v>25</v>
      </c>
      <c r="D3" s="8"/>
      <c r="E3" s="9"/>
      <c r="F3" s="10"/>
      <c r="G3" s="5" t="s">
        <v>2</v>
      </c>
      <c r="H3" s="9"/>
      <c r="I3" s="11">
        <v>44782</v>
      </c>
      <c r="J3" s="11"/>
      <c r="K3" s="62"/>
      <c r="L3" s="62"/>
    </row>
    <row r="4" spans="1:15" ht="18.75" customHeight="1">
      <c r="A4" s="12"/>
      <c r="B4" s="13"/>
      <c r="C4" s="14"/>
      <c r="D4" s="15"/>
      <c r="E4" s="14"/>
      <c r="F4" s="15"/>
      <c r="G4" s="16" t="s">
        <v>3</v>
      </c>
      <c r="H4" s="14"/>
      <c r="I4" s="17">
        <v>270</v>
      </c>
      <c r="J4" s="18" t="s">
        <v>4</v>
      </c>
      <c r="K4" s="17"/>
      <c r="L4" s="19"/>
    </row>
    <row r="5" spans="1:15" ht="18.75" customHeight="1">
      <c r="A5" s="20" t="s">
        <v>36</v>
      </c>
      <c r="C5" s="21"/>
      <c r="D5" s="22"/>
      <c r="E5" s="23"/>
      <c r="F5" s="22"/>
      <c r="G5" s="16" t="s">
        <v>5</v>
      </c>
      <c r="H5" s="14"/>
      <c r="I5" s="17">
        <v>2</v>
      </c>
      <c r="J5" s="18" t="s">
        <v>6</v>
      </c>
      <c r="K5" s="17"/>
      <c r="L5" s="19"/>
    </row>
    <row r="6" spans="1:15" ht="18.75" customHeight="1">
      <c r="A6" s="16" t="s">
        <v>7</v>
      </c>
      <c r="C6" s="24">
        <v>1.9</v>
      </c>
      <c r="D6" s="18" t="s">
        <v>8</v>
      </c>
      <c r="E6" s="14"/>
      <c r="F6" s="15"/>
      <c r="G6" s="16" t="s">
        <v>9</v>
      </c>
      <c r="H6" s="14"/>
      <c r="I6" s="63" t="s">
        <v>10</v>
      </c>
      <c r="J6" s="63"/>
      <c r="K6" s="25"/>
      <c r="L6" s="26"/>
      <c r="M6" s="3"/>
    </row>
    <row r="7" spans="1:15" ht="15" hidden="1" customHeight="1">
      <c r="B7" s="3"/>
      <c r="C7" s="2"/>
      <c r="D7" s="3"/>
      <c r="E7" s="2"/>
      <c r="F7" s="3"/>
      <c r="G7" s="2"/>
      <c r="H7" s="3"/>
      <c r="I7" s="3"/>
      <c r="J7" s="3"/>
      <c r="K7" s="3"/>
      <c r="L7" s="3"/>
      <c r="M7" s="3"/>
    </row>
    <row r="8" spans="1:15" s="29" customFormat="1" ht="32.25" customHeight="1">
      <c r="A8" s="27" t="s">
        <v>11</v>
      </c>
      <c r="B8" s="28" t="s">
        <v>12</v>
      </c>
      <c r="C8" s="27" t="s">
        <v>13</v>
      </c>
      <c r="D8" s="27" t="s">
        <v>14</v>
      </c>
      <c r="E8" s="28" t="s">
        <v>37</v>
      </c>
      <c r="F8" s="27" t="s">
        <v>15</v>
      </c>
      <c r="G8" s="27" t="s">
        <v>16</v>
      </c>
      <c r="H8" s="27" t="s">
        <v>17</v>
      </c>
      <c r="I8" s="27" t="s">
        <v>18</v>
      </c>
      <c r="J8" s="27" t="s">
        <v>39</v>
      </c>
      <c r="K8" s="27" t="s">
        <v>19</v>
      </c>
      <c r="L8" s="28" t="s">
        <v>38</v>
      </c>
      <c r="O8"/>
    </row>
    <row r="9" spans="1:15" s="38" customFormat="1" ht="20.25" customHeight="1">
      <c r="A9" s="30">
        <f>_xlfn.RANK.EQ(J9,$J$9:$J$19,1)</f>
        <v>1</v>
      </c>
      <c r="B9" s="31" t="s">
        <v>20</v>
      </c>
      <c r="C9" s="32"/>
      <c r="D9" s="33" t="s">
        <v>21</v>
      </c>
      <c r="E9" s="34">
        <v>0.87670000000000003</v>
      </c>
      <c r="F9" s="31" t="s">
        <v>10</v>
      </c>
      <c r="G9" s="35">
        <v>0.76041666666666663</v>
      </c>
      <c r="H9" s="64">
        <v>0.81291666666666673</v>
      </c>
      <c r="I9" s="36">
        <f>IF(E9&gt;=0,H9-G9,"")</f>
        <v>5.2500000000000102E-2</v>
      </c>
      <c r="J9" s="36">
        <f>IF(E9&gt;0,E9*I9,"")</f>
        <v>4.6026750000000088E-2</v>
      </c>
      <c r="K9" s="37">
        <f>IF(E9&gt;0,C$6/I9/24,"")</f>
        <v>1.507936507936505</v>
      </c>
      <c r="L9" s="37">
        <f>IF(E9&gt;0,$C$6/J9/24,"")</f>
        <v>1.7200142670657066</v>
      </c>
    </row>
    <row r="10" spans="1:15" s="38" customFormat="1" ht="20.25" customHeight="1">
      <c r="A10" s="30">
        <f>_xlfn.RANK.EQ(J10,$J$9:$J$19,1)</f>
        <v>2</v>
      </c>
      <c r="B10" s="31" t="s">
        <v>30</v>
      </c>
      <c r="C10" s="32"/>
      <c r="D10" s="33" t="s">
        <v>31</v>
      </c>
      <c r="E10" s="34">
        <v>0.98109999999999997</v>
      </c>
      <c r="F10" s="31" t="s">
        <v>32</v>
      </c>
      <c r="G10" s="35">
        <v>0.76041666666666663</v>
      </c>
      <c r="H10" s="40">
        <v>0.81157407407407411</v>
      </c>
      <c r="I10" s="36">
        <f>IF(E10&gt;=0,H10-G10,"")</f>
        <v>5.1157407407407485E-2</v>
      </c>
      <c r="J10" s="36">
        <f>IF(E10&gt;0,E10*I10,"")</f>
        <v>5.0190532407407479E-2</v>
      </c>
      <c r="K10" s="37">
        <f>IF(E10&gt;0,C$6/I10/24,"")</f>
        <v>1.547511312217192</v>
      </c>
      <c r="L10" s="37">
        <f>IF(E10&gt;0,$C$6/J10/24,"")</f>
        <v>1.5773227114638593</v>
      </c>
    </row>
    <row r="11" spans="1:15" s="38" customFormat="1" ht="20.25" customHeight="1">
      <c r="A11" s="30">
        <f>_xlfn.RANK.EQ(J11,$J$9:$J$19,1)</f>
        <v>3</v>
      </c>
      <c r="B11" s="31" t="s">
        <v>43</v>
      </c>
      <c r="C11" s="32"/>
      <c r="D11" s="33" t="s">
        <v>34</v>
      </c>
      <c r="E11" s="34">
        <v>0.81989999999999996</v>
      </c>
      <c r="F11" s="31" t="s">
        <v>44</v>
      </c>
      <c r="G11" s="35">
        <v>0.76041666666666663</v>
      </c>
      <c r="H11" s="39">
        <v>0.82603009259259252</v>
      </c>
      <c r="I11" s="36">
        <f>IF(E11&gt;=0,H11-G11,"")</f>
        <v>6.5613425925925895E-2</v>
      </c>
      <c r="J11" s="36">
        <f>IF(E11&gt;0,E11*I11,"")</f>
        <v>5.3796447916666636E-2</v>
      </c>
      <c r="K11" s="37">
        <f>IF(E11&gt;0,C$6/I11/24,"")</f>
        <v>1.2065620038807554</v>
      </c>
      <c r="L11" s="37">
        <f>IF(E11&gt;0,$C$6/J11/24,"")</f>
        <v>1.4715965408961527</v>
      </c>
    </row>
    <row r="12" spans="1:15" s="38" customFormat="1" ht="20.25" customHeight="1">
      <c r="A12" s="30">
        <f>_xlfn.RANK.EQ(J12,$J$9:$J$19,1)</f>
        <v>4</v>
      </c>
      <c r="B12" s="31" t="s">
        <v>33</v>
      </c>
      <c r="C12" s="32"/>
      <c r="D12" s="33" t="s">
        <v>34</v>
      </c>
      <c r="E12" s="34">
        <v>0.81989999999999996</v>
      </c>
      <c r="F12" s="31" t="s">
        <v>35</v>
      </c>
      <c r="G12" s="35">
        <v>0.76041666666666663</v>
      </c>
      <c r="H12" s="40">
        <v>0.82890046296296294</v>
      </c>
      <c r="I12" s="36">
        <f>IF(E12&gt;=0,H12-G12,"")</f>
        <v>6.8483796296296306E-2</v>
      </c>
      <c r="J12" s="36">
        <f>IF(E12&gt;0,E12*I12,"")</f>
        <v>5.6149864583333341E-2</v>
      </c>
      <c r="K12" s="37">
        <f>IF(E12&gt;0,C$6/I12/24,"")</f>
        <v>1.1559912117627174</v>
      </c>
      <c r="L12" s="37">
        <f>IF(E12&gt;0,$C$6/J12/24,"")</f>
        <v>1.4099173213351841</v>
      </c>
    </row>
    <row r="13" spans="1:15" s="38" customFormat="1" ht="20.25" customHeight="1">
      <c r="A13" s="30">
        <f>_xlfn.RANK.EQ(J13,$J$9:$J$19,1)</f>
        <v>5</v>
      </c>
      <c r="B13" s="31" t="s">
        <v>40</v>
      </c>
      <c r="C13" s="32"/>
      <c r="D13" s="33" t="s">
        <v>41</v>
      </c>
      <c r="E13" s="34">
        <v>0.88370000000000004</v>
      </c>
      <c r="F13" s="31" t="s">
        <v>42</v>
      </c>
      <c r="G13" s="35">
        <v>0.76041666666666663</v>
      </c>
      <c r="H13" s="35">
        <v>0.82763888888888892</v>
      </c>
      <c r="I13" s="36">
        <f>IF(E13&gt;=0,H13-G13,"")</f>
        <v>6.7222222222222294E-2</v>
      </c>
      <c r="J13" s="36">
        <f>IF(E13&gt;0,E13*I13,"")</f>
        <v>5.9404277777777847E-2</v>
      </c>
      <c r="K13" s="37">
        <f>IF(E13&gt;0,C$6/I13/24,"")</f>
        <v>1.1776859504132218</v>
      </c>
      <c r="L13" s="37">
        <f>IF(E13&gt;0,$C$6/J13/24,"")</f>
        <v>1.3326761914826544</v>
      </c>
    </row>
    <row r="14" spans="1:15" s="38" customFormat="1" ht="20.25" customHeight="1">
      <c r="A14" s="30">
        <f>_xlfn.RANK.EQ(J14,$J$9:$J$19,1)</f>
        <v>6</v>
      </c>
      <c r="B14" s="31" t="s">
        <v>22</v>
      </c>
      <c r="C14" s="32"/>
      <c r="D14" s="33" t="s">
        <v>23</v>
      </c>
      <c r="E14" s="34">
        <v>0.89129999999999998</v>
      </c>
      <c r="F14" s="31" t="s">
        <v>24</v>
      </c>
      <c r="G14" s="35">
        <v>0.76041666666666663</v>
      </c>
      <c r="H14" s="39">
        <v>0.82931712962962967</v>
      </c>
      <c r="I14" s="36">
        <f>IF(E14&gt;=0,H14-G14,"")</f>
        <v>6.8900462962963038E-2</v>
      </c>
      <c r="J14" s="36">
        <f>IF(E14&gt;0,E14*I14,"")</f>
        <v>6.1410982638888952E-2</v>
      </c>
      <c r="K14" s="37">
        <f>IF(E14&gt;0,C$6/I14/24,"")</f>
        <v>1.1490005039475881</v>
      </c>
      <c r="L14" s="37">
        <f>IF(E14&gt;0,$C$6/J14/24,"")</f>
        <v>1.2891288050573186</v>
      </c>
    </row>
    <row r="15" spans="1:15" s="38" customFormat="1" ht="20.25" customHeight="1">
      <c r="A15" s="30">
        <f>_xlfn.RANK.EQ(J15,$J$9:$J$19,1)</f>
        <v>7</v>
      </c>
      <c r="B15" s="31" t="s">
        <v>45</v>
      </c>
      <c r="C15" s="32"/>
      <c r="D15" s="33" t="s">
        <v>46</v>
      </c>
      <c r="E15" s="34">
        <v>1.1372</v>
      </c>
      <c r="F15" s="31" t="s">
        <v>47</v>
      </c>
      <c r="G15" s="35">
        <v>0.76041666666666663</v>
      </c>
      <c r="H15" s="35">
        <v>1</v>
      </c>
      <c r="I15" s="36">
        <f>IF(E15&gt;=0,H15-G15,"")</f>
        <v>0.23958333333333337</v>
      </c>
      <c r="J15" s="36">
        <f>IF(E15&gt;0,E15*I15,"")</f>
        <v>0.27245416666666672</v>
      </c>
      <c r="K15" s="37">
        <f>IF(E15&gt;0,C$6/I15/24,"")</f>
        <v>0.33043478260869558</v>
      </c>
      <c r="L15" s="37">
        <f>IF(E15&gt;0,$C$6/J15/24,"")</f>
        <v>0.29056875009558175</v>
      </c>
    </row>
    <row r="16" spans="1:15" s="38" customFormat="1" ht="20.25" customHeight="1">
      <c r="A16" s="30"/>
      <c r="B16" s="31"/>
      <c r="C16" s="32"/>
      <c r="D16" s="33"/>
      <c r="E16" s="34"/>
      <c r="F16" s="31"/>
      <c r="G16" s="35"/>
      <c r="H16" s="35"/>
      <c r="I16" s="36"/>
      <c r="J16" s="36"/>
      <c r="K16" s="37"/>
      <c r="L16" s="37"/>
    </row>
    <row r="17" spans="1:13" s="38" customFormat="1" ht="20.25" customHeight="1">
      <c r="A17" s="30" t="e">
        <f t="shared" ref="A17:A19" si="0">_xlfn.RANK.EQ(J17,$J$9:$J$19,1)</f>
        <v>#VALUE!</v>
      </c>
      <c r="B17" s="31"/>
      <c r="C17" s="32"/>
      <c r="D17" s="33"/>
      <c r="E17" s="41"/>
      <c r="F17" s="31"/>
      <c r="G17" s="35"/>
      <c r="H17" s="35"/>
      <c r="I17" s="36" t="str">
        <f>IF(E17&gt;"",H17-G17,"")</f>
        <v/>
      </c>
      <c r="J17" s="36" t="str">
        <f>IF(E17&gt;"",E17*I17,"")</f>
        <v/>
      </c>
      <c r="K17" s="37" t="str">
        <f t="shared" ref="K17:K19" si="1">IF(E17&gt;0,C$6/I17/24,"")</f>
        <v/>
      </c>
      <c r="L17" s="37" t="str">
        <f t="shared" ref="L17:L19" si="2">IF(E17&gt;0,$C$6/J17/24,"")</f>
        <v/>
      </c>
    </row>
    <row r="18" spans="1:13" s="38" customFormat="1" ht="20.25" customHeight="1">
      <c r="A18" s="30" t="e">
        <f t="shared" si="0"/>
        <v>#VALUE!</v>
      </c>
      <c r="B18" s="31"/>
      <c r="C18" s="32"/>
      <c r="D18" s="33"/>
      <c r="E18" s="41"/>
      <c r="F18" s="31"/>
      <c r="G18" s="35"/>
      <c r="H18" s="35"/>
      <c r="I18" s="36" t="str">
        <f>IF(E18&gt;"",H18-G18,"")</f>
        <v/>
      </c>
      <c r="J18" s="36" t="str">
        <f>IF(E18&gt;"",E18*I18,"")</f>
        <v/>
      </c>
      <c r="K18" s="37" t="str">
        <f t="shared" si="1"/>
        <v/>
      </c>
      <c r="L18" s="37" t="str">
        <f t="shared" si="2"/>
        <v/>
      </c>
    </row>
    <row r="19" spans="1:13" s="38" customFormat="1" ht="20.25" customHeight="1">
      <c r="A19" s="30" t="e">
        <f t="shared" si="0"/>
        <v>#VALUE!</v>
      </c>
      <c r="B19" s="31"/>
      <c r="C19" s="32"/>
      <c r="D19" s="33"/>
      <c r="E19" s="41"/>
      <c r="F19" s="31"/>
      <c r="G19" s="35"/>
      <c r="H19" s="35"/>
      <c r="I19" s="36" t="str">
        <f>IF(E19&gt;"",H19-G19,"")</f>
        <v/>
      </c>
      <c r="J19" s="36" t="str">
        <f>IF(E19&gt;"",E19*I19,"")</f>
        <v/>
      </c>
      <c r="K19" s="37" t="str">
        <f t="shared" si="1"/>
        <v/>
      </c>
      <c r="L19" s="37" t="str">
        <f t="shared" si="2"/>
        <v/>
      </c>
    </row>
    <row r="20" spans="1:13" s="38" customFormat="1" ht="20.25" customHeight="1">
      <c r="B20" s="42"/>
      <c r="C20" s="43"/>
      <c r="D20" s="42"/>
      <c r="E20" s="44"/>
      <c r="F20" s="42"/>
      <c r="G20" s="45"/>
      <c r="H20" s="46"/>
      <c r="I20" s="46"/>
      <c r="J20" s="46"/>
      <c r="K20" s="42"/>
      <c r="L20" s="42"/>
      <c r="M20" s="42"/>
    </row>
    <row r="21" spans="1:13" s="38" customFormat="1" ht="20.25" customHeight="1">
      <c r="A21" s="57">
        <v>1</v>
      </c>
      <c r="B21" s="58" t="s">
        <v>26</v>
      </c>
      <c r="C21" s="59"/>
      <c r="D21" s="58"/>
      <c r="E21" s="60">
        <v>3.35</v>
      </c>
      <c r="F21" s="58" t="s">
        <v>27</v>
      </c>
      <c r="G21" s="45"/>
      <c r="H21" s="46"/>
      <c r="I21" s="46"/>
      <c r="J21" s="46"/>
      <c r="K21" s="42"/>
      <c r="L21" s="42"/>
      <c r="M21" s="42"/>
    </row>
    <row r="22" spans="1:13" s="38" customFormat="1" ht="20.25" customHeight="1">
      <c r="A22" s="57">
        <v>2</v>
      </c>
      <c r="B22" s="58" t="s">
        <v>28</v>
      </c>
      <c r="C22" s="59"/>
      <c r="D22" s="57"/>
      <c r="E22" s="59">
        <v>1.9</v>
      </c>
      <c r="F22" s="61" t="s">
        <v>27</v>
      </c>
      <c r="G22" s="45"/>
      <c r="H22" s="46"/>
      <c r="I22" s="46"/>
      <c r="J22" s="46"/>
      <c r="K22" s="42"/>
      <c r="L22" s="42"/>
      <c r="M22" s="42"/>
    </row>
    <row r="23" spans="1:13" s="38" customFormat="1" ht="20.25" customHeight="1">
      <c r="A23" s="57">
        <v>3</v>
      </c>
      <c r="B23" s="58" t="s">
        <v>29</v>
      </c>
      <c r="C23" s="59"/>
      <c r="D23" s="58"/>
      <c r="E23" s="60">
        <v>3.45</v>
      </c>
      <c r="F23" s="58" t="s">
        <v>27</v>
      </c>
      <c r="G23" s="45"/>
      <c r="H23" s="46"/>
      <c r="I23" s="46"/>
      <c r="J23" s="46"/>
      <c r="K23" s="42"/>
      <c r="L23" s="42"/>
      <c r="M23" s="42"/>
    </row>
    <row r="24" spans="1:13" s="38" customFormat="1" ht="20.25" customHeight="1">
      <c r="B24" s="42"/>
      <c r="C24" s="43"/>
      <c r="D24" s="42"/>
      <c r="E24" s="44"/>
      <c r="F24" s="42"/>
      <c r="G24" s="45"/>
      <c r="H24" s="46"/>
      <c r="I24" s="46"/>
      <c r="J24" s="46"/>
      <c r="K24" s="42"/>
      <c r="L24" s="42"/>
      <c r="M24" s="42"/>
    </row>
    <row r="25" spans="1:13" s="47" customFormat="1">
      <c r="B25" s="48"/>
      <c r="C25" s="49"/>
      <c r="D25" s="48"/>
      <c r="E25" s="50"/>
      <c r="F25" s="48"/>
      <c r="G25" s="51"/>
      <c r="H25" s="52"/>
      <c r="I25" s="52"/>
      <c r="J25" s="52"/>
      <c r="K25" s="53"/>
      <c r="L25" s="54"/>
      <c r="M25" s="54"/>
    </row>
    <row r="26" spans="1:13">
      <c r="B26" s="3"/>
      <c r="C26" s="2"/>
      <c r="D26" s="3"/>
      <c r="E26" s="2"/>
      <c r="F26" s="3"/>
      <c r="G26" s="2"/>
      <c r="H26" s="3"/>
      <c r="I26" s="3"/>
      <c r="J26" s="3"/>
      <c r="K26" s="3"/>
      <c r="L26" s="3"/>
      <c r="M26" s="3"/>
    </row>
    <row r="27" spans="1:13">
      <c r="B27" s="3"/>
      <c r="C27" s="2"/>
      <c r="D27" s="3"/>
      <c r="E27" s="2"/>
      <c r="F27" s="3"/>
      <c r="G27" s="2"/>
      <c r="H27" s="3"/>
      <c r="I27" s="3"/>
      <c r="J27" s="3"/>
      <c r="K27" s="3"/>
      <c r="L27" s="3"/>
      <c r="M27" s="3"/>
    </row>
    <row r="33" spans="2:7">
      <c r="B33" s="55"/>
      <c r="C33" s="55"/>
      <c r="D33" s="55"/>
      <c r="E33" s="55"/>
      <c r="F33" s="55"/>
      <c r="G33" s="55"/>
    </row>
    <row r="34" spans="2:7">
      <c r="B34" s="55"/>
      <c r="C34" s="55"/>
      <c r="D34" s="55"/>
      <c r="E34" s="55"/>
      <c r="F34" s="55"/>
      <c r="G34" s="55"/>
    </row>
    <row r="35" spans="2:7">
      <c r="B35" s="55"/>
      <c r="C35" s="55"/>
      <c r="D35" s="55"/>
      <c r="E35" s="55"/>
      <c r="F35" s="55"/>
      <c r="G35" s="55"/>
    </row>
    <row r="36" spans="2:7">
      <c r="B36" s="55"/>
      <c r="C36" s="55"/>
      <c r="D36" s="55"/>
      <c r="E36" s="55"/>
      <c r="F36" s="55"/>
      <c r="G36" s="55"/>
    </row>
    <row r="37" spans="2:7">
      <c r="B37" s="55"/>
      <c r="C37" s="55"/>
      <c r="D37" s="55"/>
      <c r="E37" s="55"/>
      <c r="F37" s="55"/>
      <c r="G37" s="55"/>
    </row>
    <row r="38" spans="2:7">
      <c r="B38" s="55"/>
      <c r="C38" s="55"/>
      <c r="D38" s="55"/>
      <c r="E38" s="55"/>
      <c r="F38" s="55"/>
      <c r="G38" s="55"/>
    </row>
    <row r="39" spans="2:7">
      <c r="B39" s="55"/>
      <c r="C39" s="55"/>
      <c r="D39" s="55"/>
      <c r="E39" s="55"/>
      <c r="F39" s="55"/>
      <c r="G39" s="55"/>
    </row>
    <row r="40" spans="2:7">
      <c r="B40" s="55"/>
      <c r="C40" s="55"/>
      <c r="D40" s="55"/>
      <c r="E40" s="55"/>
      <c r="F40" s="55"/>
      <c r="G40" s="55"/>
    </row>
    <row r="41" spans="2:7">
      <c r="B41" s="55"/>
      <c r="C41" s="55"/>
      <c r="D41" s="55"/>
      <c r="E41" s="55"/>
      <c r="F41" s="55"/>
      <c r="G41" s="55"/>
    </row>
    <row r="42" spans="2:7">
      <c r="B42" s="55"/>
      <c r="C42" s="55"/>
      <c r="D42" s="55"/>
      <c r="E42" s="55"/>
      <c r="F42" s="55"/>
      <c r="G42" s="55"/>
    </row>
    <row r="43" spans="2:7">
      <c r="B43" s="55"/>
      <c r="C43" s="55"/>
      <c r="D43" s="55"/>
      <c r="E43" s="55"/>
      <c r="F43" s="55"/>
      <c r="G43" s="55"/>
    </row>
  </sheetData>
  <mergeCells count="2">
    <mergeCell ref="K3:L3"/>
    <mergeCell ref="I6:J6"/>
  </mergeCells>
  <pageMargins left="0.75984251968503935" right="0.51181102362204722" top="0.75629921259842514" bottom="0.7452755905511812" header="0.40984251968503932" footer="0.45"/>
  <pageSetup paperSize="9" fitToWidth="0" fitToHeight="0" pageOrder="overThenDown" orientation="landscape" r:id="rId1"/>
  <headerFooter alignWithMargins="0">
    <oddHeader>&amp;R&amp;10&amp;D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Tulokset</vt:lpstr>
      <vt:lpstr>_Key1</vt:lpstr>
      <vt:lpstr>_Key2</vt:lpstr>
      <vt:lpstr>_Sort</vt:lpstr>
      <vt:lpstr>Tulokset!Print_Area</vt:lpstr>
      <vt:lpstr>Tulostusalue_MI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Hocksell</dc:creator>
  <cp:lastModifiedBy>Tommi Isotalo</cp:lastModifiedBy>
  <cp:revision>15</cp:revision>
  <cp:lastPrinted>2022-08-09T17:11:09Z</cp:lastPrinted>
  <dcterms:created xsi:type="dcterms:W3CDTF">2000-06-26T15:31:10Z</dcterms:created>
  <dcterms:modified xsi:type="dcterms:W3CDTF">2022-08-10T05:30:56Z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2043572521</vt:r8>
  </property>
  <property fmtid="{D5CDD505-2E9C-101B-9397-08002B2CF9AE}" pid="3" name="_AuthorEmail">
    <vt:lpwstr>Petteri.Hyryla@storaenso.com</vt:lpwstr>
  </property>
  <property fmtid="{D5CDD505-2E9C-101B-9397-08002B2CF9AE}" pid="4" name="_AuthorEmailDisplayName">
    <vt:lpwstr>Hyryla, Petteri</vt:lpwstr>
  </property>
  <property fmtid="{D5CDD505-2E9C-101B-9397-08002B2CF9AE}" pid="5" name="_EmailSubject">
    <vt:lpwstr>ImPS:n tulosraportointipohja</vt:lpwstr>
  </property>
  <property fmtid="{D5CDD505-2E9C-101B-9397-08002B2CF9AE}" pid="6" name="_ReviewingToolsShownOnce">
    <vt:lpwstr/>
  </property>
</Properties>
</file>